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Kosztorys" sheetId="1" state="visible" r:id="rId1"/>
    <sheet xmlns:r="http://schemas.openxmlformats.org/officeDocument/2006/relationships" name="Uzasadnienie kosztów" sheetId="2" state="visible" r:id="rId2"/>
    <sheet xmlns:r="http://schemas.openxmlformats.org/officeDocument/2006/relationships" name="Limity NCN 2026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#,##0&quot; zł&quot;"/>
    <numFmt numFmtId="165" formatCode="0.0%"/>
    <numFmt numFmtId="166" formatCode="#,##0&quot; zł rezerwy&quot;"/>
    <numFmt numFmtId="167" formatCode="0.0%&quot; / 30%&quot;"/>
    <numFmt numFmtId="168" formatCode="#,##0&quot; zł maks.&quot;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color rgb="FF0000FF"/>
      <sz val="12"/>
    </font>
    <font>
      <name val="Arial"/>
      <charset val="1"/>
      <family val="0"/>
      <i val="1"/>
      <color rgb="FF7F8C8D"/>
      <sz val="9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i val="1"/>
      <color rgb="FF555555"/>
      <sz val="9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color rgb="FFFFFFFF"/>
      <sz val="9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0D1B2A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color rgb="FF0D1B2A"/>
      <sz val="10"/>
    </font>
    <font>
      <name val="Arial"/>
      <charset val="1"/>
      <family val="0"/>
      <b val="1"/>
      <sz val="10"/>
    </font>
    <font>
      <name val="Arial"/>
      <charset val="1"/>
      <family val="0"/>
      <sz val="11"/>
    </font>
    <font>
      <name val="Arial"/>
      <charset val="1"/>
      <family val="0"/>
      <color rgb="FF0000FF"/>
      <sz val="9"/>
    </font>
    <font>
      <name val="Arial"/>
      <charset val="1"/>
      <family val="0"/>
      <i val="1"/>
      <color rgb="FF444444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color rgb="FF333333"/>
      <sz val="9"/>
    </font>
  </fonts>
  <fills count="13">
    <fill>
      <patternFill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1B4F72"/>
        <bgColor rgb="FF333399"/>
      </patternFill>
    </fill>
    <fill>
      <patternFill patternType="solid">
        <fgColor rgb="FFEAF4FC"/>
        <bgColor rgb="FFFFFFFF"/>
      </patternFill>
    </fill>
    <fill>
      <patternFill patternType="solid">
        <fgColor rgb="FFF9E79F"/>
        <bgColor rgb="FFFFCC99"/>
      </patternFill>
    </fill>
    <fill>
      <patternFill patternType="solid">
        <fgColor rgb="FF2E86C1"/>
        <bgColor rgb="FF148F77"/>
      </patternFill>
    </fill>
    <fill>
      <patternFill patternType="solid">
        <fgColor rgb="FF148F77"/>
        <bgColor rgb="FF008080"/>
      </patternFill>
    </fill>
    <fill>
      <patternFill patternType="solid">
        <fgColor rgb="FFFFFFFF"/>
        <bgColor rgb="FFEAF4FC"/>
      </patternFill>
    </fill>
    <fill>
      <patternFill patternType="solid">
        <fgColor rgb="FFAED6F1"/>
        <bgColor rgb="FFCCCCFF"/>
      </patternFill>
    </fill>
    <fill>
      <patternFill patternType="solid">
        <fgColor rgb="FFD68910"/>
        <bgColor rgb="FFFF6600"/>
      </patternFill>
    </fill>
    <fill>
      <patternFill patternType="solid">
        <fgColor rgb="FFC0392B"/>
        <bgColor rgb="FF993366"/>
      </patternFill>
    </fill>
    <fill>
      <patternFill patternType="solid">
        <fgColor rgb="FF1E8449"/>
        <bgColor rgb="FF148F77"/>
      </patternFill>
    </fill>
  </fills>
  <borders count="7">
    <border>
      <left/>
      <right/>
      <top/>
      <bottom/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 style="thin">
        <color rgb="FFB0BEC5"/>
      </left>
      <right/>
      <top style="thin">
        <color rgb="FFB0BEC5"/>
      </top>
      <bottom style="thin">
        <color rgb="FFB0BEC5"/>
      </bottom>
      <diagonal/>
    </border>
    <border>
      <left/>
      <right/>
      <top style="thin">
        <color rgb="FFB0BEC5"/>
      </top>
      <bottom/>
      <diagonal/>
    </border>
    <border>
      <left/>
      <right/>
      <top style="thin">
        <color rgb="FFB0BEC5"/>
      </top>
      <bottom style="thin">
        <color rgb="FFB0BEC5"/>
      </bottom>
      <diagonal/>
    </border>
    <border>
      <left/>
      <right style="thin">
        <color rgb="FFB0BEC5"/>
      </right>
      <top style="thin">
        <color rgb="FFB0BEC5"/>
      </top>
      <bottom/>
      <diagonal/>
    </border>
    <border>
      <left/>
      <right style="thin">
        <color rgb="FFB0BEC5"/>
      </right>
      <top style="thin">
        <color rgb="FFB0BEC5"/>
      </top>
      <bottom style="thin">
        <color rgb="FFB0BEC5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5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general" vertical="bottom"/>
    </xf>
    <xf numFmtId="0" fontId="7" fillId="5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center"/>
    </xf>
    <xf numFmtId="164" fontId="9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10" fillId="3" borderId="2" applyAlignment="1" pivotButton="0" quotePrefix="0" xfId="0">
      <alignment horizontal="left" vertical="center"/>
    </xf>
    <xf numFmtId="0" fontId="11" fillId="8" borderId="1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left" vertical="center" wrapText="1"/>
    </xf>
    <xf numFmtId="3" fontId="13" fillId="5" borderId="1" applyAlignment="1" pivotButton="0" quotePrefix="0" xfId="0">
      <alignment horizontal="center" vertical="center"/>
    </xf>
    <xf numFmtId="3" fontId="11" fillId="9" borderId="1" applyAlignment="1" pivotButton="0" quotePrefix="0" xfId="0">
      <alignment horizontal="center" vertical="center"/>
    </xf>
    <xf numFmtId="165" fontId="0" fillId="8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left" vertical="center" wrapText="1"/>
    </xf>
    <xf numFmtId="0" fontId="12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left" vertical="center"/>
    </xf>
    <xf numFmtId="0" fontId="0" fillId="7" borderId="1" applyAlignment="1" pivotButton="0" quotePrefix="0" xfId="0">
      <alignment horizontal="general" vertical="bottom"/>
    </xf>
    <xf numFmtId="3" fontId="6" fillId="7" borderId="1" applyAlignment="1" pivotButton="0" quotePrefix="0" xfId="0">
      <alignment horizontal="center" vertical="center"/>
    </xf>
    <xf numFmtId="3" fontId="5" fillId="7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3" fontId="5" fillId="2" borderId="1" applyAlignment="1" pivotButton="0" quotePrefix="0" xfId="0">
      <alignment horizontal="center" vertical="center"/>
    </xf>
    <xf numFmtId="3" fontId="14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10" fillId="10" borderId="0" applyAlignment="1" pivotButton="0" quotePrefix="0" xfId="0">
      <alignment horizontal="left" vertical="center"/>
    </xf>
    <xf numFmtId="0" fontId="0" fillId="10" borderId="1" applyAlignment="1" pivotButton="0" quotePrefix="0" xfId="0">
      <alignment horizontal="general" vertical="bottom"/>
    </xf>
    <xf numFmtId="3" fontId="10" fillId="10" borderId="1" applyAlignment="1" pivotButton="0" quotePrefix="0" xfId="0">
      <alignment horizontal="center" vertical="center"/>
    </xf>
    <xf numFmtId="0" fontId="15" fillId="10" borderId="1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0" fillId="6" borderId="1" applyAlignment="1" pivotButton="0" quotePrefix="0" xfId="0">
      <alignment horizontal="general" vertical="bottom"/>
    </xf>
    <xf numFmtId="3" fontId="10" fillId="6" borderId="1" applyAlignment="1" pivotButton="0" quotePrefix="0" xfId="0">
      <alignment horizontal="center" vertical="center"/>
    </xf>
    <xf numFmtId="0" fontId="15" fillId="6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left" vertical="center"/>
    </xf>
    <xf numFmtId="3" fontId="17" fillId="7" borderId="1" applyAlignment="1" pivotButton="0" quotePrefix="0" xfId="0">
      <alignment horizontal="center" vertical="center"/>
    </xf>
    <xf numFmtId="165" fontId="5" fillId="7" borderId="1" applyAlignment="1" pivotButton="0" quotePrefix="0" xfId="0">
      <alignment horizontal="center" vertical="center"/>
    </xf>
    <xf numFmtId="0" fontId="18" fillId="4" borderId="2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  <xf numFmtId="166" fontId="19" fillId="0" borderId="1" applyAlignment="1" pivotButton="0" quotePrefix="0" xfId="0">
      <alignment horizontal="center" vertical="center"/>
    </xf>
    <xf numFmtId="0" fontId="20" fillId="4" borderId="2" applyAlignment="1" pivotButton="0" quotePrefix="0" xfId="0">
      <alignment horizontal="left" vertical="center"/>
    </xf>
    <xf numFmtId="0" fontId="21" fillId="0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168" fontId="22" fillId="0" borderId="1" applyAlignment="1" pivotButton="0" quotePrefix="0" xfId="0">
      <alignment horizontal="center" vertical="center"/>
    </xf>
    <xf numFmtId="0" fontId="21" fillId="4" borderId="1" applyAlignment="1" pivotButton="0" quotePrefix="0" xfId="0">
      <alignment horizontal="general" vertical="bottom"/>
    </xf>
    <xf numFmtId="0" fontId="23" fillId="5" borderId="1" applyAlignment="1" pivotButton="0" quotePrefix="0" xfId="0">
      <alignment horizontal="general" vertical="bottom"/>
    </xf>
    <xf numFmtId="0" fontId="12" fillId="4" borderId="2" applyAlignment="1" pivotButton="0" quotePrefix="0" xfId="0">
      <alignment horizontal="general" vertical="bottom"/>
    </xf>
    <xf numFmtId="0" fontId="17" fillId="7" borderId="0" applyAlignment="1" pivotButton="0" quotePrefix="0" xfId="0">
      <alignment horizontal="center" vertical="center"/>
    </xf>
    <xf numFmtId="0" fontId="24" fillId="4" borderId="0" applyAlignment="1" pivotButton="0" quotePrefix="0" xfId="0">
      <alignment horizontal="left" vertical="center" wrapText="1"/>
    </xf>
    <xf numFmtId="0" fontId="25" fillId="8" borderId="1" applyAlignment="1" pivotButton="0" quotePrefix="0" xfId="0">
      <alignment horizontal="left" vertical="top" wrapText="1"/>
    </xf>
    <xf numFmtId="0" fontId="26" fillId="5" borderId="1" applyAlignment="1" pivotButton="0" quotePrefix="0" xfId="0">
      <alignment horizontal="left" vertical="top" wrapText="1"/>
    </xf>
    <xf numFmtId="0" fontId="13" fillId="5" borderId="1" applyAlignment="1" pivotButton="0" quotePrefix="0" xfId="0">
      <alignment horizontal="center" vertical="center"/>
    </xf>
    <xf numFmtId="3" fontId="6" fillId="9" borderId="1" applyAlignment="1" pivotButton="0" quotePrefix="0" xfId="0">
      <alignment horizontal="center" vertical="center"/>
    </xf>
    <xf numFmtId="0" fontId="25" fillId="4" borderId="1" applyAlignment="1" pivotButton="0" quotePrefix="0" xfId="0">
      <alignment horizontal="left" vertical="top" wrapText="1"/>
    </xf>
    <xf numFmtId="0" fontId="16" fillId="2" borderId="0" applyAlignment="1" pivotButton="0" quotePrefix="0" xfId="0">
      <alignment horizontal="center" vertical="center"/>
    </xf>
    <xf numFmtId="0" fontId="20" fillId="5" borderId="1" applyAlignment="1" pivotButton="0" quotePrefix="0" xfId="0">
      <alignment horizontal="center" vertical="center"/>
    </xf>
    <xf numFmtId="0" fontId="10" fillId="11" borderId="2" applyAlignment="1" pivotButton="0" quotePrefix="0" xfId="0">
      <alignment horizontal="left" vertical="center"/>
    </xf>
    <xf numFmtId="0" fontId="10" fillId="12" borderId="2" applyAlignment="1" pivotButton="0" quotePrefix="0" xfId="0">
      <alignment horizontal="left" vertical="center"/>
    </xf>
    <xf numFmtId="0" fontId="10" fillId="10" borderId="2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general" vertical="bottom"/>
    </xf>
    <xf numFmtId="0" fontId="7" fillId="5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center"/>
    </xf>
    <xf numFmtId="164" fontId="9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10" fillId="3" borderId="2" applyAlignment="1" pivotButton="0" quotePrefix="0" xfId="0">
      <alignment horizontal="left" vertical="center"/>
    </xf>
    <xf numFmtId="0" fontId="0" fillId="0" borderId="4" pivotButton="0" quotePrefix="0" xfId="0"/>
    <xf numFmtId="0" fontId="11" fillId="8" borderId="1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left" vertical="center" wrapText="1"/>
    </xf>
    <xf numFmtId="3" fontId="13" fillId="5" borderId="1" applyAlignment="1" pivotButton="0" quotePrefix="0" xfId="0">
      <alignment horizontal="center" vertical="center"/>
    </xf>
    <xf numFmtId="3" fontId="11" fillId="9" borderId="1" applyAlignment="1" pivotButton="0" quotePrefix="0" xfId="0">
      <alignment horizontal="center" vertical="center"/>
    </xf>
    <xf numFmtId="165" fontId="0" fillId="8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left" vertical="center" wrapText="1"/>
    </xf>
    <xf numFmtId="0" fontId="12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left" vertical="center"/>
    </xf>
    <xf numFmtId="0" fontId="0" fillId="7" borderId="1" applyAlignment="1" pivotButton="0" quotePrefix="0" xfId="0">
      <alignment horizontal="general" vertical="bottom"/>
    </xf>
    <xf numFmtId="3" fontId="6" fillId="7" borderId="1" applyAlignment="1" pivotButton="0" quotePrefix="0" xfId="0">
      <alignment horizontal="center" vertical="center"/>
    </xf>
    <xf numFmtId="3" fontId="5" fillId="7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0" borderId="6" pivotButton="0" quotePrefix="0" xfId="0"/>
    <xf numFmtId="3" fontId="5" fillId="2" borderId="1" applyAlignment="1" pivotButton="0" quotePrefix="0" xfId="0">
      <alignment horizontal="center" vertical="center"/>
    </xf>
    <xf numFmtId="3" fontId="14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10" fillId="10" borderId="0" applyAlignment="1" pivotButton="0" quotePrefix="0" xfId="0">
      <alignment horizontal="left" vertical="center"/>
    </xf>
    <xf numFmtId="0" fontId="0" fillId="10" borderId="1" applyAlignment="1" pivotButton="0" quotePrefix="0" xfId="0">
      <alignment horizontal="general" vertical="bottom"/>
    </xf>
    <xf numFmtId="3" fontId="10" fillId="10" borderId="1" applyAlignment="1" pivotButton="0" quotePrefix="0" xfId="0">
      <alignment horizontal="center" vertical="center"/>
    </xf>
    <xf numFmtId="0" fontId="15" fillId="10" borderId="1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0" fillId="6" borderId="1" applyAlignment="1" pivotButton="0" quotePrefix="0" xfId="0">
      <alignment horizontal="general" vertical="bottom"/>
    </xf>
    <xf numFmtId="3" fontId="10" fillId="6" borderId="1" applyAlignment="1" pivotButton="0" quotePrefix="0" xfId="0">
      <alignment horizontal="center" vertical="center"/>
    </xf>
    <xf numFmtId="0" fontId="15" fillId="6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left" vertical="center"/>
    </xf>
    <xf numFmtId="3" fontId="17" fillId="7" borderId="1" applyAlignment="1" pivotButton="0" quotePrefix="0" xfId="0">
      <alignment horizontal="center" vertical="center"/>
    </xf>
    <xf numFmtId="165" fontId="5" fillId="7" borderId="1" applyAlignment="1" pivotButton="0" quotePrefix="0" xfId="0">
      <alignment horizontal="center" vertical="center"/>
    </xf>
    <xf numFmtId="0" fontId="18" fillId="4" borderId="2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  <xf numFmtId="166" fontId="19" fillId="0" borderId="1" applyAlignment="1" pivotButton="0" quotePrefix="0" xfId="0">
      <alignment horizontal="center" vertical="center"/>
    </xf>
    <xf numFmtId="0" fontId="20" fillId="4" borderId="2" applyAlignment="1" pivotButton="0" quotePrefix="0" xfId="0">
      <alignment horizontal="left" vertical="center"/>
    </xf>
    <xf numFmtId="0" fontId="21" fillId="0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168" fontId="22" fillId="0" borderId="1" applyAlignment="1" pivotButton="0" quotePrefix="0" xfId="0">
      <alignment horizontal="center" vertical="center"/>
    </xf>
    <xf numFmtId="0" fontId="21" fillId="4" borderId="1" applyAlignment="1" pivotButton="0" quotePrefix="0" xfId="0">
      <alignment horizontal="general" vertical="bottom"/>
    </xf>
    <xf numFmtId="0" fontId="23" fillId="5" borderId="1" applyAlignment="1" pivotButton="0" quotePrefix="0" xfId="0">
      <alignment horizontal="general" vertical="bottom"/>
    </xf>
    <xf numFmtId="0" fontId="12" fillId="4" borderId="2" applyAlignment="1" pivotButton="0" quotePrefix="0" xfId="0">
      <alignment horizontal="general" vertical="bottom"/>
    </xf>
    <xf numFmtId="0" fontId="17" fillId="7" borderId="0" applyAlignment="1" pivotButton="0" quotePrefix="0" xfId="0">
      <alignment horizontal="center" vertical="center"/>
    </xf>
    <xf numFmtId="0" fontId="24" fillId="4" borderId="0" applyAlignment="1" pivotButton="0" quotePrefix="0" xfId="0">
      <alignment horizontal="left" vertical="center" wrapText="1"/>
    </xf>
    <xf numFmtId="0" fontId="25" fillId="8" borderId="1" applyAlignment="1" pivotButton="0" quotePrefix="0" xfId="0">
      <alignment horizontal="left" vertical="top" wrapText="1"/>
    </xf>
    <xf numFmtId="0" fontId="26" fillId="5" borderId="1" applyAlignment="1" pivotButton="0" quotePrefix="0" xfId="0">
      <alignment horizontal="left" vertical="top" wrapText="1"/>
    </xf>
    <xf numFmtId="0" fontId="13" fillId="5" borderId="1" applyAlignment="1" pivotButton="0" quotePrefix="0" xfId="0">
      <alignment horizontal="center" vertical="center"/>
    </xf>
    <xf numFmtId="3" fontId="6" fillId="9" borderId="1" applyAlignment="1" pivotButton="0" quotePrefix="0" xfId="0">
      <alignment horizontal="center" vertical="center"/>
    </xf>
    <xf numFmtId="0" fontId="25" fillId="4" borderId="1" applyAlignment="1" pivotButton="0" quotePrefix="0" xfId="0">
      <alignment horizontal="left" vertical="top" wrapText="1"/>
    </xf>
    <xf numFmtId="0" fontId="16" fillId="2" borderId="0" applyAlignment="1" pivotButton="0" quotePrefix="0" xfId="0">
      <alignment horizontal="center" vertical="center"/>
    </xf>
    <xf numFmtId="0" fontId="20" fillId="5" borderId="1" applyAlignment="1" pivotButton="0" quotePrefix="0" xfId="0">
      <alignment horizontal="center" vertical="center"/>
    </xf>
    <xf numFmtId="0" fontId="10" fillId="11" borderId="2" applyAlignment="1" pivotButton="0" quotePrefix="0" xfId="0">
      <alignment horizontal="left" vertical="center"/>
    </xf>
    <xf numFmtId="0" fontId="10" fillId="12" borderId="2" applyAlignment="1" pivotButton="0" quotePrefix="0" xfId="0">
      <alignment horizontal="left" vertical="center"/>
    </xf>
    <xf numFmtId="0" fontId="10" fillId="10" borderId="2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8F77"/>
      <rgbColor rgb="FFB0BEC5"/>
      <rgbColor rgb="FF7F8C8D"/>
      <rgbColor rgb="FF9999FF"/>
      <rgbColor rgb="FF993366"/>
      <rgbColor rgb="FFFFFFCC"/>
      <rgbColor rgb="FFEAF4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9E79F"/>
      <rgbColor rgb="FFAED6F1"/>
      <rgbColor rgb="FFFF99CC"/>
      <rgbColor rgb="FFCC99FF"/>
      <rgbColor rgb="FFFFCC99"/>
      <rgbColor rgb="FF2E86C1"/>
      <rgbColor rgb="FF33CCCC"/>
      <rgbColor rgb="FF99CC00"/>
      <rgbColor rgb="FFFFCC00"/>
      <rgbColor rgb="FFD68910"/>
      <rgbColor rgb="FFFF6600"/>
      <rgbColor rgb="FF555555"/>
      <rgbColor rgb="FF969696"/>
      <rgbColor rgb="FF1B4F72"/>
      <rgbColor rgb="FF1E8449"/>
      <rgbColor rgb="FF0D1B2A"/>
      <rgbColor rgb="FF444444"/>
      <rgbColor rgb="FFC0392B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G4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2" customWidth="1" style="61" min="1" max="1"/>
    <col width="28" customWidth="1" style="61" min="2" max="2"/>
    <col width="14" customWidth="1" style="61" min="3" max="5"/>
    <col width="18" customWidth="1" style="61" min="6" max="6"/>
    <col width="22" customWidth="1" style="61" min="7" max="7"/>
  </cols>
  <sheetData>
    <row r="1" ht="13.5" customHeight="1" s="62"/>
    <row r="2" ht="39.75" customHeight="1" s="62">
      <c r="A2" s="63" t="inlineStr">
        <is>
          <t>KALKULATOR KOSZTORYSU — NCN PRELUDIUM 25</t>
        </is>
      </c>
    </row>
    <row r="3" ht="13.5" customHeight="1" s="62"/>
    <row r="4" ht="21.75" customHeight="1" s="62">
      <c r="A4" s="64" t="inlineStr">
        <is>
          <t>⚙  PARAMETRY PROJEKTU</t>
        </is>
      </c>
    </row>
    <row r="5" ht="15" customHeight="1" s="62">
      <c r="A5" s="65" t="inlineStr">
        <is>
          <t>Czas trwania projektu (miesiące)</t>
        </is>
      </c>
      <c r="B5" s="66" t="n">
        <v>24</v>
      </c>
      <c r="C5" s="67" t="inlineStr">
        <is>
          <t>← zmień: 12, 24 lub 36</t>
        </is>
      </c>
    </row>
    <row r="6" ht="15" customHeight="1" s="62">
      <c r="A6" s="65" t="inlineStr">
        <is>
          <t>Limit finansowania (wg PRELUDIUM 25)</t>
        </is>
      </c>
      <c r="B6" s="68">
        <f>IF(B5=12,70000,IF(B5=24,140000,IF(B5=36,210000,"błąd: wpisz 12/24/36")))</f>
        <v/>
      </c>
      <c r="C6" s="69" t="n"/>
    </row>
    <row r="7" ht="6" customHeight="1" s="62"/>
    <row r="8" ht="27.75" customHeight="1" s="62">
      <c r="A8" s="70" t="inlineStr">
        <is>
          <t>Kategoria kosztów</t>
        </is>
      </c>
      <c r="B8" s="70" t="inlineStr">
        <is>
          <t>Opis / uzasadnienie</t>
        </is>
      </c>
      <c r="C8" s="71" t="inlineStr">
        <is>
          <t>Rok 1 (zł)</t>
        </is>
      </c>
      <c r="D8" s="71" t="inlineStr">
        <is>
          <t>Rok 2 (zł)</t>
        </is>
      </c>
      <c r="E8" s="71" t="inlineStr">
        <is>
          <t>Rok 3 (zł)</t>
        </is>
      </c>
      <c r="F8" s="72" t="inlineStr">
        <is>
          <t>SUMA (zł)</t>
        </is>
      </c>
      <c r="G8" s="72" t="inlineStr">
        <is>
          <t>% budżetu</t>
        </is>
      </c>
    </row>
    <row r="9" ht="19.5" customHeight="1" s="62">
      <c r="A9" s="73" t="inlineStr">
        <is>
          <t>── WYNAGRODZENIA ──</t>
        </is>
      </c>
      <c r="B9" s="74" t="n"/>
      <c r="C9" s="74" t="n"/>
      <c r="D9" s="74" t="n"/>
      <c r="E9" s="74" t="n"/>
      <c r="F9" s="74" t="n"/>
      <c r="G9" s="74" t="n"/>
    </row>
    <row r="10" ht="19.5" customHeight="1" s="62">
      <c r="A10" s="75" t="inlineStr">
        <is>
          <t>Wynagrodzenie kierownika projektu</t>
        </is>
      </c>
      <c r="B10" s="76" t="inlineStr">
        <is>
          <t>Maks. łącznie 2 000 zł/mies. (kierownik+wykonawca)</t>
        </is>
      </c>
      <c r="C10" s="77" t="n">
        <v>0</v>
      </c>
      <c r="D10" s="77" t="n">
        <v>0</v>
      </c>
      <c r="E10" s="77" t="n">
        <v>0</v>
      </c>
      <c r="F10" s="78">
        <f>SUM(C10:E10)</f>
        <v/>
      </c>
      <c r="G10" s="79">
        <f>IF(B6&gt;0,F10/B6,0)</f>
        <v/>
      </c>
    </row>
    <row r="11" ht="19.5" customHeight="1" s="62">
      <c r="A11" s="80" t="inlineStr">
        <is>
          <t>Wynagrodzenie wykonawcy (opcjonalnie)</t>
        </is>
      </c>
      <c r="B11" s="81" t="inlineStr">
        <is>
          <t>Jeśli dotyczy</t>
        </is>
      </c>
      <c r="C11" s="77" t="n">
        <v>0</v>
      </c>
      <c r="D11" s="77" t="n">
        <v>0</v>
      </c>
      <c r="E11" s="77" t="n">
        <v>0</v>
      </c>
      <c r="F11" s="78">
        <f>SUM(C11:E11)</f>
        <v/>
      </c>
      <c r="G11" s="82">
        <f>IF(B6&gt;0,F11/B6,0)</f>
        <v/>
      </c>
    </row>
    <row r="12" ht="19.5" customHeight="1" s="62">
      <c r="A12" s="83" t="inlineStr">
        <is>
          <t>SUMA WYNAGRODZEŃ</t>
        </is>
      </c>
      <c r="B12" s="84" t="n"/>
      <c r="C12" s="85">
        <f>SUM(C10:C11)</f>
        <v/>
      </c>
      <c r="D12" s="85">
        <f>SUM(D10:D11)</f>
        <v/>
      </c>
      <c r="E12" s="85">
        <f>SUM(E10:E11)</f>
        <v/>
      </c>
      <c r="F12" s="86">
        <f>SUM(C12:E12)</f>
        <v/>
      </c>
      <c r="G12" s="84" t="n"/>
    </row>
    <row r="13" ht="19.5" customHeight="1" s="62">
      <c r="A13" s="73" t="inlineStr">
        <is>
          <t>── APARATURA ──</t>
        </is>
      </c>
      <c r="B13" s="74" t="n"/>
      <c r="C13" s="74" t="n"/>
      <c r="D13" s="74" t="n"/>
      <c r="E13" s="74" t="n"/>
      <c r="F13" s="74" t="n"/>
      <c r="G13" s="74" t="n"/>
    </row>
    <row r="14" ht="19.5" customHeight="1" s="62">
      <c r="A14" s="75" t="inlineStr">
        <is>
          <t>Aparatura/sprzęt 1</t>
        </is>
      </c>
      <c r="B14" s="76" t="inlineStr">
        <is>
          <t>Nazwa, model, uzasadnienie</t>
        </is>
      </c>
      <c r="C14" s="77" t="n">
        <v>0</v>
      </c>
      <c r="D14" s="77" t="n">
        <v>0</v>
      </c>
      <c r="E14" s="77" t="n">
        <v>0</v>
      </c>
      <c r="F14" s="78">
        <f>SUM(C14:E14)</f>
        <v/>
      </c>
      <c r="G14" s="79">
        <f>IF(B6&gt;0,F14/B6,0)</f>
        <v/>
      </c>
    </row>
    <row r="15" ht="19.5" customHeight="1" s="62">
      <c r="A15" s="80" t="inlineStr">
        <is>
          <t>Aparatura/sprzęt 2</t>
        </is>
      </c>
      <c r="B15" s="81" t="inlineStr">
        <is>
          <t>Nazwa, model, uzasadnienie</t>
        </is>
      </c>
      <c r="C15" s="77" t="n">
        <v>0</v>
      </c>
      <c r="D15" s="77" t="n">
        <v>0</v>
      </c>
      <c r="E15" s="77" t="n">
        <v>0</v>
      </c>
      <c r="F15" s="78">
        <f>SUM(C15:E15)</f>
        <v/>
      </c>
      <c r="G15" s="82">
        <f>IF(B6&gt;0,F15/B6,0)</f>
        <v/>
      </c>
    </row>
    <row r="16" ht="19.5" customHeight="1" s="62">
      <c r="A16" s="75" t="inlineStr">
        <is>
          <t>Oprogramowanie</t>
        </is>
      </c>
      <c r="B16" s="76" t="inlineStr">
        <is>
          <t>Licencje, narzędzia badawcze</t>
        </is>
      </c>
      <c r="C16" s="77" t="n">
        <v>0</v>
      </c>
      <c r="D16" s="77" t="n">
        <v>0</v>
      </c>
      <c r="E16" s="77" t="n">
        <v>0</v>
      </c>
      <c r="F16" s="78">
        <f>SUM(C16:E16)</f>
        <v/>
      </c>
      <c r="G16" s="79">
        <f>IF(B6&gt;0,F16/B6,0)</f>
        <v/>
      </c>
    </row>
    <row r="17" ht="19.5" customHeight="1" s="62">
      <c r="A17" s="83" t="inlineStr">
        <is>
          <t>SUMA APARATURY</t>
        </is>
      </c>
      <c r="B17" s="84" t="n"/>
      <c r="C17" s="85">
        <f>SUM(C14:C16)</f>
        <v/>
      </c>
      <c r="D17" s="85">
        <f>SUM(D14:D16)</f>
        <v/>
      </c>
      <c r="E17" s="85">
        <f>SUM(E14:E16)</f>
        <v/>
      </c>
      <c r="F17" s="86">
        <f>SUM(C17:E17)</f>
        <v/>
      </c>
      <c r="G17" s="84" t="n"/>
    </row>
    <row r="18" ht="19.5" customHeight="1" s="62">
      <c r="A18" s="73" t="inlineStr">
        <is>
          <t>── MATERIAŁY I DROBNY SPRZĘT ──</t>
        </is>
      </c>
      <c r="B18" s="74" t="n"/>
      <c r="C18" s="74" t="n"/>
      <c r="D18" s="74" t="n"/>
      <c r="E18" s="74" t="n"/>
      <c r="F18" s="74" t="n"/>
      <c r="G18" s="74" t="n"/>
    </row>
    <row r="19" ht="19.5" customHeight="1" s="62">
      <c r="A19" s="80" t="inlineStr">
        <is>
          <t>Materiały laboratoryjne / odczynniki</t>
        </is>
      </c>
      <c r="B19" s="81" t="inlineStr">
        <is>
          <t>Wykaz lub szacunek roczny</t>
        </is>
      </c>
      <c r="C19" s="77" t="n">
        <v>0</v>
      </c>
      <c r="D19" s="77" t="n">
        <v>0</v>
      </c>
      <c r="E19" s="77" t="n">
        <v>0</v>
      </c>
      <c r="F19" s="78">
        <f>SUM(C19:E19)</f>
        <v/>
      </c>
      <c r="G19" s="82">
        <f>IF(B6&gt;0,F19/B6,0)</f>
        <v/>
      </c>
    </row>
    <row r="20" ht="19.5" customHeight="1" s="62">
      <c r="A20" s="75" t="inlineStr">
        <is>
          <t>Drobny sprzęt (jednorazowy)</t>
        </is>
      </c>
      <c r="B20" s="76" t="inlineStr">
        <is>
          <t>Artykuły eksploatacyjne</t>
        </is>
      </c>
      <c r="C20" s="77" t="n">
        <v>0</v>
      </c>
      <c r="D20" s="77" t="n">
        <v>0</v>
      </c>
      <c r="E20" s="77" t="n">
        <v>0</v>
      </c>
      <c r="F20" s="78">
        <f>SUM(C20:E20)</f>
        <v/>
      </c>
      <c r="G20" s="79">
        <f>IF(B6&gt;0,F20/B6,0)</f>
        <v/>
      </c>
    </row>
    <row r="21" ht="19.5" customHeight="1" s="62">
      <c r="A21" s="83" t="inlineStr">
        <is>
          <t>SUMA MATERIAŁÓW</t>
        </is>
      </c>
      <c r="B21" s="84" t="n"/>
      <c r="C21" s="85">
        <f>SUM(C19:C20)</f>
        <v/>
      </c>
      <c r="D21" s="85">
        <f>SUM(D19:D20)</f>
        <v/>
      </c>
      <c r="E21" s="85">
        <f>SUM(E19:E20)</f>
        <v/>
      </c>
      <c r="F21" s="86">
        <f>SUM(C21:E21)</f>
        <v/>
      </c>
      <c r="G21" s="84" t="n"/>
    </row>
    <row r="22" ht="19.5" customHeight="1" s="62">
      <c r="A22" s="73" t="inlineStr">
        <is>
          <t>── WYJAZDY I WIZYTY ──</t>
        </is>
      </c>
      <c r="B22" s="74" t="n"/>
      <c r="C22" s="74" t="n"/>
      <c r="D22" s="74" t="n"/>
      <c r="E22" s="74" t="n"/>
      <c r="F22" s="74" t="n"/>
      <c r="G22" s="74" t="n"/>
    </row>
    <row r="23" ht="19.5" customHeight="1" s="62">
      <c r="A23" s="80" t="inlineStr">
        <is>
          <t>Konferencja krajowa</t>
        </is>
      </c>
      <c r="B23" s="81" t="inlineStr">
        <is>
          <t>Rejestracja + przejazd + hotel</t>
        </is>
      </c>
      <c r="C23" s="77" t="n">
        <v>0</v>
      </c>
      <c r="D23" s="77" t="n">
        <v>0</v>
      </c>
      <c r="E23" s="77" t="n">
        <v>0</v>
      </c>
      <c r="F23" s="78">
        <f>SUM(C23:E23)</f>
        <v/>
      </c>
      <c r="G23" s="82">
        <f>IF(B6&gt;0,F23/B6,0)</f>
        <v/>
      </c>
    </row>
    <row r="24" ht="19.5" customHeight="1" s="62">
      <c r="A24" s="75" t="inlineStr">
        <is>
          <t>Konferencja zagraniczna</t>
        </is>
      </c>
      <c r="B24" s="76" t="inlineStr">
        <is>
          <t>Rejestracja + lot + hotel</t>
        </is>
      </c>
      <c r="C24" s="77" t="n">
        <v>0</v>
      </c>
      <c r="D24" s="77" t="n">
        <v>0</v>
      </c>
      <c r="E24" s="77" t="n">
        <v>0</v>
      </c>
      <c r="F24" s="78">
        <f>SUM(C24:E24)</f>
        <v/>
      </c>
      <c r="G24" s="79">
        <f>IF(B6&gt;0,F24/B6,0)</f>
        <v/>
      </c>
    </row>
    <row r="25" ht="19.5" customHeight="1" s="62">
      <c r="A25" s="80" t="inlineStr">
        <is>
          <t>Kwerenda / wizyta badawcza</t>
        </is>
      </c>
      <c r="B25" s="81" t="inlineStr">
        <is>
          <t>Cel naukowy + szacunek kosztów</t>
        </is>
      </c>
      <c r="C25" s="77" t="n">
        <v>0</v>
      </c>
      <c r="D25" s="77" t="n">
        <v>0</v>
      </c>
      <c r="E25" s="77" t="n">
        <v>0</v>
      </c>
      <c r="F25" s="78">
        <f>SUM(C25:E25)</f>
        <v/>
      </c>
      <c r="G25" s="82">
        <f>IF(B6&gt;0,F25/B6,0)</f>
        <v/>
      </c>
    </row>
    <row r="26" ht="19.5" customHeight="1" s="62">
      <c r="A26" s="83" t="inlineStr">
        <is>
          <t>SUMA WYJAZDÓW</t>
        </is>
      </c>
      <c r="B26" s="84" t="n"/>
      <c r="C26" s="85">
        <f>SUM(C23:C25)</f>
        <v/>
      </c>
      <c r="D26" s="85">
        <f>SUM(D23:D25)</f>
        <v/>
      </c>
      <c r="E26" s="85">
        <f>SUM(E23:E25)</f>
        <v/>
      </c>
      <c r="F26" s="86">
        <f>SUM(C26:E26)</f>
        <v/>
      </c>
      <c r="G26" s="84" t="n"/>
    </row>
    <row r="27" ht="19.5" customHeight="1" s="62">
      <c r="A27" s="73" t="inlineStr">
        <is>
          <t>── USŁUGI OBCE ──</t>
        </is>
      </c>
      <c r="B27" s="74" t="n"/>
      <c r="C27" s="74" t="n"/>
      <c r="D27" s="74" t="n"/>
      <c r="E27" s="74" t="n"/>
      <c r="F27" s="74" t="n"/>
      <c r="G27" s="74" t="n"/>
    </row>
    <row r="28" ht="19.5" customHeight="1" s="62">
      <c r="A28" s="75" t="inlineStr">
        <is>
          <t>Analizy zlecone zewnętrznie</t>
        </is>
      </c>
      <c r="B28" s="76" t="inlineStr">
        <is>
          <t>Opis usługi, wykonawca</t>
        </is>
      </c>
      <c r="C28" s="77" t="n">
        <v>0</v>
      </c>
      <c r="D28" s="77" t="n">
        <v>0</v>
      </c>
      <c r="E28" s="77" t="n">
        <v>0</v>
      </c>
      <c r="F28" s="78">
        <f>SUM(C28:E28)</f>
        <v/>
      </c>
      <c r="G28" s="79">
        <f>IF(B6&gt;0,F28/B6,0)</f>
        <v/>
      </c>
    </row>
    <row r="29" ht="19.5" customHeight="1" s="62">
      <c r="A29" s="80" t="inlineStr">
        <is>
          <t>Tłumaczenia / korekta językowa</t>
        </is>
      </c>
      <c r="B29" s="81" t="inlineStr">
        <is>
          <t>j. angielski, artykuły, wnioski</t>
        </is>
      </c>
      <c r="C29" s="77" t="n">
        <v>0</v>
      </c>
      <c r="D29" s="77" t="n">
        <v>0</v>
      </c>
      <c r="E29" s="77" t="n">
        <v>0</v>
      </c>
      <c r="F29" s="78">
        <f>SUM(C29:E29)</f>
        <v/>
      </c>
      <c r="G29" s="82">
        <f>IF(B6&gt;0,F29/B6,0)</f>
        <v/>
      </c>
    </row>
    <row r="30" ht="19.5" customHeight="1" s="62">
      <c r="A30" s="83" t="inlineStr">
        <is>
          <t>SUMA USŁUG OBCYCH</t>
        </is>
      </c>
      <c r="B30" s="84" t="n"/>
      <c r="C30" s="85">
        <f>SUM(C28:C29)</f>
        <v/>
      </c>
      <c r="D30" s="85">
        <f>SUM(D28:D29)</f>
        <v/>
      </c>
      <c r="E30" s="85">
        <f>SUM(E28:E29)</f>
        <v/>
      </c>
      <c r="F30" s="86">
        <f>SUM(C30:E30)</f>
        <v/>
      </c>
      <c r="G30" s="84" t="n"/>
    </row>
    <row r="31" ht="19.5" customHeight="1" s="62">
      <c r="A31" s="73" t="inlineStr">
        <is>
          <t>── INNE KOSZTY BEZPOŚREDNIE ──</t>
        </is>
      </c>
      <c r="B31" s="74" t="n"/>
      <c r="C31" s="74" t="n"/>
      <c r="D31" s="74" t="n"/>
      <c r="E31" s="74" t="n"/>
      <c r="F31" s="74" t="n"/>
      <c r="G31" s="74" t="n"/>
    </row>
    <row r="32" ht="19.5" customHeight="1" s="62">
      <c r="A32" s="80" t="inlineStr">
        <is>
          <t>Inne koszty bezpośrednie 1</t>
        </is>
      </c>
      <c r="B32" s="74" t="n"/>
      <c r="C32" s="74" t="n"/>
      <c r="D32" s="74" t="n"/>
      <c r="E32" s="74" t="n"/>
      <c r="F32" s="74" t="n"/>
      <c r="G32" s="88" t="n"/>
    </row>
    <row r="33" ht="19.5" customHeight="1" s="62">
      <c r="A33" s="75" t="inlineStr">
        <is>
          <t>Inne koszty bezpośrednie 2</t>
        </is>
      </c>
      <c r="B33" s="76" t="inlineStr">
        <is>
          <t>Opisz i uzasadnij</t>
        </is>
      </c>
      <c r="C33" s="77" t="n">
        <v>0</v>
      </c>
      <c r="D33" s="77" t="n">
        <v>0</v>
      </c>
      <c r="E33" s="77" t="n">
        <v>0</v>
      </c>
      <c r="F33" s="78">
        <f>SUM(C34:E34)</f>
        <v/>
      </c>
      <c r="G33" s="79">
        <f>IF(B6&gt;0,F34/B6,0)</f>
        <v/>
      </c>
    </row>
    <row r="34" ht="19.5" customHeight="1" s="62">
      <c r="A34" s="83" t="inlineStr">
        <is>
          <t>SUMA INNYCH</t>
        </is>
      </c>
      <c r="B34" s="84" t="n"/>
      <c r="C34" s="85">
        <f>SUM(C33:C34)</f>
        <v/>
      </c>
      <c r="D34" s="85">
        <f>SUM(D33:D34)</f>
        <v/>
      </c>
      <c r="E34" s="85">
        <f>SUM(E33:E34)</f>
        <v/>
      </c>
      <c r="F34" s="86">
        <f>SUM(C35:E35)</f>
        <v/>
      </c>
      <c r="G34" s="84" t="n"/>
    </row>
    <row r="35" ht="19.5" customHeight="1" s="62"/>
    <row r="36" ht="6" customHeight="1" s="62">
      <c r="A36" s="87" t="inlineStr">
        <is>
          <t>SUMA KOSZTÓW BEZPOŚREDNICH</t>
        </is>
      </c>
      <c r="B36" s="88" t="n"/>
      <c r="C36" s="89">
        <f>C12+C17+C21+C26+C31+C35</f>
        <v/>
      </c>
      <c r="D36" s="89">
        <f>D12+D17+D21+D26+D31+D35</f>
        <v/>
      </c>
      <c r="E36" s="89">
        <f>E12+E17+E21+E26+E31+E35</f>
        <v/>
      </c>
      <c r="F36" s="90">
        <f>SUM(C37:E37)</f>
        <v/>
      </c>
      <c r="G36" s="91">
        <f>IF(B6&gt;0,F37/B6,0)</f>
        <v/>
      </c>
    </row>
    <row r="37" ht="25.5" customHeight="1" s="62">
      <c r="A37" s="92" t="inlineStr">
        <is>
          <t>Koszty pośrednie — Pozostałe (maks. 20% kosz. bezpośr.)</t>
        </is>
      </c>
      <c r="C37" s="93" t="n"/>
      <c r="D37" s="93" t="n"/>
      <c r="E37" s="93" t="n"/>
      <c r="F37" s="94">
        <f>MIN(F37*0.2, F37*0.2)</f>
        <v/>
      </c>
      <c r="G37" s="95" t="inlineStr">
        <is>
          <t>maks. 20%</t>
        </is>
      </c>
    </row>
    <row r="38" ht="21.75" customHeight="1" s="62">
      <c r="A38" s="96" t="inlineStr">
        <is>
          <t>Koszty pośrednie — Open Access (maks. 2% kosz. bezpośr.)</t>
        </is>
      </c>
      <c r="C38" s="97" t="n"/>
      <c r="D38" s="97" t="n"/>
      <c r="E38" s="97" t="n"/>
      <c r="F38" s="98">
        <f>F37*0.02</f>
        <v/>
      </c>
      <c r="G38" s="99" t="inlineStr">
        <is>
          <t>maks. 2%</t>
        </is>
      </c>
    </row>
    <row r="39" ht="21.75" customHeight="1" s="62">
      <c r="A39" s="100" t="inlineStr">
        <is>
          <t>CAŁKOWITY WNIOSKOWANY BUDŻET</t>
        </is>
      </c>
      <c r="B39" s="88" t="n"/>
      <c r="C39" s="74" t="n"/>
      <c r="D39" s="74" t="n"/>
      <c r="E39" s="88" t="n"/>
      <c r="F39" s="101">
        <f>F37+F38+F39</f>
        <v/>
      </c>
      <c r="G39" s="102">
        <f>IF(B6&gt;0,F40/B6,0)</f>
        <v/>
      </c>
    </row>
    <row r="40" ht="30" customHeight="1" s="62"/>
    <row r="41">
      <c r="A41" s="103" t="inlineStr">
        <is>
          <t>STATUS BUDŻETU</t>
        </is>
      </c>
      <c r="B41" s="74" t="n"/>
      <c r="C41" s="74" t="n"/>
      <c r="D41" s="74" t="n"/>
      <c r="E41" s="74" t="n"/>
      <c r="F41" s="104">
        <f>IF(F40&lt;=B6, "✓ W LIMICIE", "✗ PRZEKROCZONY LIMIT")</f>
        <v/>
      </c>
      <c r="G41" s="105">
        <f>B6-F40</f>
        <v/>
      </c>
    </row>
    <row r="42" ht="27.75" customHeight="1" s="62">
      <c r="A42" s="106" t="inlineStr">
        <is>
          <t>Limit aparatury (maks. 30% całego budżetu)</t>
        </is>
      </c>
      <c r="B42" s="74" t="n"/>
      <c r="C42" s="74" t="n"/>
      <c r="D42" s="74" t="n"/>
      <c r="E42" s="74" t="n"/>
      <c r="F42" s="107">
        <f>IF(F17&lt;=F40*0.3, "✓ OK (≤30%)", "✗ ZA DUŻA APARATURA")</f>
        <v/>
      </c>
      <c r="G42" s="108">
        <f>F17/MAX(F40,1)</f>
        <v/>
      </c>
    </row>
    <row r="43" ht="24" customHeight="1" s="62">
      <c r="A43" s="106" t="inlineStr">
        <is>
          <t>Limit wynagrodzeń (maks. 2 000 zł/mies. łącznie)</t>
        </is>
      </c>
      <c r="B43" s="74" t="n"/>
      <c r="C43" s="74" t="n"/>
      <c r="D43" s="74" t="n"/>
      <c r="E43" s="74" t="n"/>
      <c r="F43" s="107">
        <f>IF(F12&lt;=B5*2000,"✓ OK","✗ LIMIT PRZEKROCZONY")</f>
        <v/>
      </c>
      <c r="G43" s="109">
        <f>B5*2000</f>
        <v/>
      </c>
    </row>
    <row r="44" ht="24" customHeight="1" s="62"/>
    <row r="45">
      <c r="A45" s="110" t="inlineStr">
        <is>
          <t>LEGENDA:</t>
        </is>
      </c>
      <c r="B45" s="111" t="inlineStr">
        <is>
          <t>Niebieska cyfra = pole do wpisania (wejście)</t>
        </is>
      </c>
      <c r="C45" s="112" t="inlineStr">
        <is>
          <t>Zmień tylko pola zaznaczone na żółto. Wszystkie sumy i limity obliczają się automatycznie.</t>
        </is>
      </c>
      <c r="D45" s="74" t="n"/>
      <c r="E45" s="74" t="n"/>
      <c r="F45" s="74" t="n"/>
      <c r="G45" s="74" t="n"/>
    </row>
    <row r="46" ht="19.5" customHeight="1" s="62"/>
  </sheetData>
  <mergeCells count="16">
    <mergeCell ref="A32:G32"/>
    <mergeCell ref="A13:G13"/>
    <mergeCell ref="A38:B38"/>
    <mergeCell ref="A43:E43"/>
    <mergeCell ref="A18:G18"/>
    <mergeCell ref="A9:G9"/>
    <mergeCell ref="A27:G27"/>
    <mergeCell ref="C46:G46"/>
    <mergeCell ref="A22:G22"/>
    <mergeCell ref="A42:E42"/>
    <mergeCell ref="A4:G4"/>
    <mergeCell ref="A37:B37"/>
    <mergeCell ref="A2:G2"/>
    <mergeCell ref="A44:E44"/>
    <mergeCell ref="A40:E40"/>
    <mergeCell ref="A39:B3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8" customWidth="1" style="61" min="1" max="1"/>
    <col width="40" customWidth="1" style="61" min="2" max="2"/>
    <col width="16" customWidth="1" style="61" min="3" max="4"/>
    <col width="22" customWidth="1" style="61" min="5" max="5"/>
  </cols>
  <sheetData>
    <row r="1" ht="13.5" customHeight="1" s="62"/>
    <row r="2" ht="37.5" customHeight="1" s="62">
      <c r="A2" s="113" t="inlineStr">
        <is>
          <t>UZASADNIENIE KOSZTÓW — KALKULACJA POZYCJI KOSZTORYSU</t>
        </is>
      </c>
    </row>
    <row r="3"/>
    <row r="4" ht="30" customHeight="1" s="62">
      <c r="A4" s="114" t="inlineStr">
        <is>
          <t>Wypełnij tę zakładkę jako podstawę sekcji 'Kalkulacja poszczególnych pozycji kosztorysu' we wniosku w systemie OSF.</t>
        </is>
      </c>
    </row>
    <row r="5"/>
    <row r="6" ht="36" customHeight="1" s="62">
      <c r="A6" s="70" t="inlineStr">
        <is>
          <t>Pozycja kosztorysu</t>
        </is>
      </c>
      <c r="B6" s="70" t="inlineStr">
        <is>
          <t>Uzasadnienie merytoryczne
(dlaczego ten koszt jest niezbędny?)</t>
        </is>
      </c>
      <c r="C6" s="70" t="inlineStr">
        <is>
          <t>Cena jednostkowa (zł)</t>
        </is>
      </c>
      <c r="D6" s="70" t="inlineStr">
        <is>
          <t>Ilość / okres</t>
        </is>
      </c>
      <c r="E6" s="70" t="inlineStr">
        <is>
          <t>Łącznie (zł)</t>
        </is>
      </c>
    </row>
    <row r="7" ht="60" customHeight="1" s="62">
      <c r="A7" s="115" t="inlineStr">
        <is>
          <t>Wynagrodzenie kierownika projektu</t>
        </is>
      </c>
      <c r="B7" s="116" t="inlineStr">
        <is>
          <t>Kierownik będzie poświęcał X% czasu pracy na realizację projektu. Zakres obowiązków obejmuje: [...]</t>
        </is>
      </c>
      <c r="C7" s="77" t="n">
        <v>2000</v>
      </c>
      <c r="D7" s="117" t="inlineStr">
        <is>
          <t>X mies.</t>
        </is>
      </c>
      <c r="E7" s="118">
        <f>C7*1</f>
        <v/>
      </c>
    </row>
    <row r="8" ht="60" customHeight="1" s="62">
      <c r="A8" s="119" t="inlineStr">
        <is>
          <t>Wynagrodzenie wykonawcy</t>
        </is>
      </c>
      <c r="B8" s="116" t="inlineStr">
        <is>
          <t>Wykonawca odpowiada za zadanie [...]. Przewidywany wymiar zaangażowania: X% czasu pracy.</t>
        </is>
      </c>
      <c r="C8" s="77" t="n">
        <v>0</v>
      </c>
      <c r="D8" s="117" t="n"/>
      <c r="E8" s="118">
        <f>C8</f>
        <v/>
      </c>
    </row>
    <row r="9" ht="60" customHeight="1" s="62">
      <c r="A9" s="115" t="inlineStr">
        <is>
          <t>Aparatura: [nazwa]</t>
        </is>
      </c>
      <c r="B9" s="116" t="inlineStr">
        <is>
          <t>Aparatura niezbędna do przeprowadzenia zadania [...]. Brak dostępu do tego urządzenia w jednostce macierzystej. Oferta rynkowa: [link/nr oferty]</t>
        </is>
      </c>
      <c r="C9" s="77" t="n">
        <v>0</v>
      </c>
      <c r="D9" s="117" t="n"/>
      <c r="E9" s="118">
        <f>C9</f>
        <v/>
      </c>
    </row>
    <row r="10" ht="60" customHeight="1" s="62">
      <c r="A10" s="119" t="inlineStr">
        <is>
          <t>Materiały laboratoryjne</t>
        </is>
      </c>
      <c r="B10" s="116" t="inlineStr">
        <is>
          <t>Odczynniki i materiały zużywalne wymagane w zadaniu [...]. Szacunek na podstawie zużycia [X jednostek/próbka × Y próbek].</t>
        </is>
      </c>
      <c r="C10" s="77" t="n">
        <v>0</v>
      </c>
      <c r="D10" s="117" t="n"/>
      <c r="E10" s="118">
        <f>C10</f>
        <v/>
      </c>
    </row>
    <row r="11" ht="60" customHeight="1" s="62">
      <c r="A11" s="115" t="inlineStr">
        <is>
          <t>Konferencja międzynarodowa</t>
        </is>
      </c>
      <c r="B11" s="116" t="inlineStr">
        <is>
          <t>Prezentacja wyników projektu na konferencji [...] (rok [X]). Koszt: rejestracja [kwota] + lot [kwota] + hotel [kwota].</t>
        </is>
      </c>
      <c r="C11" s="77" t="n">
        <v>0</v>
      </c>
      <c r="D11" s="117" t="n"/>
      <c r="E11" s="118">
        <f>C11</f>
        <v/>
      </c>
    </row>
    <row r="12" ht="60" customHeight="1" s="62">
      <c r="A12" s="119" t="inlineStr">
        <is>
          <t>Tłumaczenie / korekta językowa</t>
        </is>
      </c>
      <c r="B12" s="116" t="inlineStr">
        <is>
          <t>Korekta językowa artykułów naukowych przygotowanych do druku w języku angielskim. Szacunek: X stron × Y zł/stronę.</t>
        </is>
      </c>
      <c r="C12" s="77" t="n">
        <v>0</v>
      </c>
      <c r="D12" s="117" t="n"/>
      <c r="E12" s="118">
        <f>C12</f>
        <v/>
      </c>
    </row>
    <row r="13" ht="60" customHeight="1" s="62">
      <c r="A13" s="115" t="n"/>
      <c r="B13" s="116" t="n"/>
      <c r="C13" s="77" t="n"/>
      <c r="D13" s="117" t="n"/>
      <c r="E13" s="118" t="n"/>
    </row>
  </sheetData>
  <mergeCells count="2">
    <mergeCell ref="A2:E2"/>
    <mergeCell ref="A4:E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C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8" customWidth="1" style="61" min="1" max="1"/>
    <col width="22" customWidth="1" style="61" min="2" max="3"/>
  </cols>
  <sheetData>
    <row r="1" ht="13.5" customHeight="1" s="62"/>
    <row r="2" ht="37.5" customHeight="1" s="62">
      <c r="A2" s="120" t="inlineStr">
        <is>
          <t>LIMITY I ZASADY FINANSOWANIA — PRELUDIUM 25 (2026)</t>
        </is>
      </c>
    </row>
    <row r="4" ht="21.75" customHeight="1" s="62">
      <c r="A4" s="73" t="inlineStr">
        <is>
          <t>BUDŻET PROJEKTU</t>
        </is>
      </c>
      <c r="B4" s="74" t="n"/>
      <c r="C4" s="74" t="n"/>
    </row>
    <row r="5" ht="21.75" customHeight="1" s="62">
      <c r="A5" s="80" t="inlineStr">
        <is>
          <t>Maks. budżet — projekt 12 miesięcy</t>
        </is>
      </c>
      <c r="B5" s="121" t="inlineStr">
        <is>
          <t>70 000 zł</t>
        </is>
      </c>
      <c r="C5" s="81" t="inlineStr">
        <is>
          <t>źródło: ncn.gov.pl/preludium25</t>
        </is>
      </c>
    </row>
    <row r="6" ht="21.75" customHeight="1" s="62">
      <c r="A6" s="75" t="inlineStr">
        <is>
          <t>Maks. budżet — projekt 24 miesiące</t>
        </is>
      </c>
      <c r="B6" s="121" t="inlineStr">
        <is>
          <t>140 000 zł</t>
        </is>
      </c>
      <c r="C6" s="76" t="inlineStr">
        <is>
          <t>źródło: ncn.gov.pl/preludium25</t>
        </is>
      </c>
    </row>
    <row r="7" ht="21.75" customHeight="1" s="62">
      <c r="A7" s="80" t="inlineStr">
        <is>
          <t>Maks. budżet — projekt 36 miesięcy</t>
        </is>
      </c>
      <c r="B7" s="121" t="inlineStr">
        <is>
          <t>210 000 zł</t>
        </is>
      </c>
      <c r="C7" s="81" t="inlineStr">
        <is>
          <t>źródło: ncn.gov.pl/preludium25</t>
        </is>
      </c>
    </row>
    <row r="8" ht="21.75" customHeight="1" s="62">
      <c r="A8" s="73" t="inlineStr">
        <is>
          <t>WYNAGRODZENIA</t>
        </is>
      </c>
      <c r="B8" s="74" t="n"/>
      <c r="C8" s="74" t="n"/>
    </row>
    <row r="9" ht="21.75" customHeight="1" s="62">
      <c r="A9" s="80" t="inlineStr">
        <is>
          <t>Wynagrodzenie zespołu (kierownik+wykonawca)</t>
        </is>
      </c>
      <c r="B9" s="121" t="inlineStr">
        <is>
          <t>maks. 2 000 zł/mies.</t>
        </is>
      </c>
      <c r="C9" s="81" t="inlineStr">
        <is>
          <t>łącznie dla całego zespołu</t>
        </is>
      </c>
    </row>
    <row r="10" ht="21.75" customHeight="1" s="62">
      <c r="A10" s="122" t="inlineStr">
        <is>
          <t>Wynagrodzenie opiekuna naukowego</t>
        </is>
      </c>
      <c r="B10" s="74" t="n"/>
      <c r="C10" s="74" t="n"/>
    </row>
    <row r="11" ht="21.75" customHeight="1" s="62">
      <c r="A11" s="73" t="inlineStr">
        <is>
          <t>APARATURA</t>
        </is>
      </c>
      <c r="B11" s="74" t="n"/>
      <c r="C11" s="74" t="n"/>
    </row>
    <row r="12" ht="21.75" customHeight="1" s="62">
      <c r="A12" s="75" t="inlineStr">
        <is>
          <t>Wartość aparatury (maks.)</t>
        </is>
      </c>
      <c r="B12" s="121" t="inlineStr">
        <is>
          <t>30% całkowitego budżetu</t>
        </is>
      </c>
      <c r="C12" s="76" t="inlineStr">
        <is>
          <t>wliczając koszty pośrednie</t>
        </is>
      </c>
    </row>
    <row r="13" ht="21.75" customHeight="1" s="62">
      <c r="A13" s="73" t="inlineStr">
        <is>
          <t>KOSZTY POŚREDNIE</t>
        </is>
      </c>
      <c r="B13" s="74" t="n"/>
      <c r="C13" s="74" t="n"/>
    </row>
    <row r="14" ht="21.75" customHeight="1" s="62">
      <c r="A14" s="75" t="inlineStr">
        <is>
          <t>Koszty pośrednie — Pozostałe</t>
        </is>
      </c>
      <c r="B14" s="121" t="inlineStr">
        <is>
          <t>maks. 20% kosz. bezpośrednich</t>
        </is>
      </c>
      <c r="C14" s="76" t="inlineStr">
        <is>
          <t>ryczałt</t>
        </is>
      </c>
    </row>
    <row r="15" ht="21.75" customHeight="1" s="62">
      <c r="A15" s="80" t="inlineStr">
        <is>
          <t>Koszty pośrednie — Open Access</t>
        </is>
      </c>
      <c r="B15" s="121" t="inlineStr">
        <is>
          <t>maks. 2% kosz. bezpośrednich</t>
        </is>
      </c>
      <c r="C15" s="81" t="inlineStr">
        <is>
          <t>tylko na publikacje OA</t>
        </is>
      </c>
    </row>
    <row r="16" ht="21.75" customHeight="1" s="62">
      <c r="A16" s="75" t="inlineStr">
        <is>
          <t>Razem koszty pośrednie (max)</t>
        </is>
      </c>
      <c r="B16" s="121" t="inlineStr">
        <is>
          <t>maks. 22% kosz. bezpośrednich</t>
        </is>
      </c>
      <c r="C16" s="76" t="inlineStr">
        <is>
          <t>jeśli nie dotyczy pomocy publ.</t>
        </is>
      </c>
    </row>
    <row r="17" ht="21.75" customHeight="1" s="62">
      <c r="A17" s="73" t="inlineStr">
        <is>
          <t>KRYTERIA OCENY (PRELUDIUM 25)</t>
        </is>
      </c>
      <c r="B17" s="74" t="n"/>
      <c r="C17" s="74" t="n"/>
    </row>
    <row r="18" ht="21.75" customHeight="1" s="62">
      <c r="A18" s="75" t="inlineStr">
        <is>
          <t>A. Ocena projektu</t>
        </is>
      </c>
      <c r="B18" s="121" t="inlineStr">
        <is>
          <t>waga: 80%</t>
        </is>
      </c>
      <c r="C18" s="76" t="inlineStr">
        <is>
          <t>poziom, wykonalność, wpływ</t>
        </is>
      </c>
    </row>
    <row r="19" ht="21.75" customHeight="1" s="62">
      <c r="A19" s="80" t="inlineStr">
        <is>
          <t>B1. Kwalifikacje kierownika</t>
        </is>
      </c>
      <c r="B19" s="121" t="inlineStr">
        <is>
          <t>waga: 10%</t>
        </is>
      </c>
      <c r="C19" s="81" t="inlineStr">
        <is>
          <t>NIE oceniane przez zewn. ekspertów</t>
        </is>
      </c>
    </row>
    <row r="20" ht="21.75" customHeight="1" s="62">
      <c r="A20" s="75" t="inlineStr">
        <is>
          <t>B2. Kwalifikacje opiekuna</t>
        </is>
      </c>
      <c r="B20" s="121" t="inlineStr">
        <is>
          <t>waga: 10%</t>
        </is>
      </c>
      <c r="C20" s="76" t="inlineStr">
        <is>
          <t>NIE oceniane przez zewn. ekspertów</t>
        </is>
      </c>
    </row>
    <row r="21" ht="21.75" customHeight="1" s="62">
      <c r="A21" s="73" t="inlineStr">
        <is>
          <t>SKŁAD ZESPOŁU</t>
        </is>
      </c>
      <c r="B21" s="74" t="n"/>
      <c r="C21" s="74" t="n"/>
    </row>
    <row r="22" ht="21.75" customHeight="1" s="62">
      <c r="A22" s="75" t="inlineStr">
        <is>
          <t>Maks. liczba osób w zespole</t>
        </is>
      </c>
      <c r="B22" s="121" t="inlineStr">
        <is>
          <t>3 osoby</t>
        </is>
      </c>
      <c r="C22" s="76" t="inlineStr">
        <is>
          <t>kierownik + opiekun + 1 wykonawca</t>
        </is>
      </c>
    </row>
    <row r="23" ht="21.75" customHeight="1" s="62">
      <c r="A23" s="80" t="inlineStr">
        <is>
          <t>Kierownik projektu</t>
        </is>
      </c>
      <c r="B23" s="121" t="inlineStr">
        <is>
          <t>bez stopnia doktora</t>
        </is>
      </c>
      <c r="C23" s="81" t="inlineStr">
        <is>
          <t>na dzień złożenia wniosku</t>
        </is>
      </c>
    </row>
    <row r="24" ht="21.75" customHeight="1" s="62">
      <c r="A24" s="75" t="inlineStr">
        <is>
          <t>Wykonawca (opcjonalnie)</t>
        </is>
      </c>
      <c r="B24" s="121" t="inlineStr">
        <is>
          <t>maks. stopień doktora</t>
        </is>
      </c>
      <c r="C24" s="76" t="n"/>
    </row>
    <row r="25" ht="21.75" customHeight="1" s="62">
      <c r="A25" s="123" t="inlineStr">
        <is>
          <t>NOWOŚCI W PRELUDIUM 25</t>
        </is>
      </c>
      <c r="B25" s="74" t="n"/>
      <c r="C25" s="74" t="n"/>
    </row>
    <row r="26" ht="21.75" customHeight="1" s="62">
      <c r="A26" s="124" t="inlineStr">
        <is>
          <t>Publikacje retraktowane</t>
        </is>
      </c>
      <c r="B26" s="74" t="n"/>
      <c r="C26" s="74" t="n"/>
    </row>
    <row r="27" ht="21.75" customHeight="1" s="62">
      <c r="A27" s="123" t="inlineStr">
        <is>
          <t>Nowe limity budżetu</t>
        </is>
      </c>
      <c r="B27" s="74" t="n"/>
      <c r="C27" s="74" t="n"/>
    </row>
  </sheetData>
  <mergeCells count="11">
    <mergeCell ref="A10:C10"/>
    <mergeCell ref="A25:C25"/>
    <mergeCell ref="A13:C13"/>
    <mergeCell ref="A11:C11"/>
    <mergeCell ref="A8:C8"/>
    <mergeCell ref="A17:C17"/>
    <mergeCell ref="A27:C27"/>
    <mergeCell ref="A21:C21"/>
    <mergeCell ref="A4:C4"/>
    <mergeCell ref="A26:C26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2026-04-07T09:15:34Z</dcterms:created>
  <dcterms:modified xmlns:dcterms="http://purl.org/dc/terms/" xmlns:xsi="http://www.w3.org/2001/XMLSchema-instance" xsi:type="dcterms:W3CDTF">2026-04-08T18:50:39Z</dcterms:modified>
  <cp:revision>0</cp:revision>
</cp:coreProperties>
</file>